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1490" activeTab="2"/>
  </bookViews>
  <sheets>
    <sheet name="город расписание" sheetId="4" r:id="rId1"/>
    <sheet name="внутримун. расписание" sheetId="3" r:id="rId2"/>
    <sheet name="город" sheetId="2" r:id="rId3"/>
    <sheet name="внутримун." sheetId="1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4" i="3" l="1"/>
  <c r="E34" i="3"/>
  <c r="I15" i="2" l="1"/>
  <c r="I16" i="2"/>
  <c r="I17" i="2"/>
  <c r="I14" i="2"/>
  <c r="K19" i="2" l="1"/>
  <c r="J19" i="2"/>
  <c r="I19" i="2"/>
  <c r="H19" i="2"/>
  <c r="E19" i="2"/>
  <c r="M17" i="2"/>
  <c r="M16" i="2"/>
  <c r="M15" i="2"/>
  <c r="M14" i="2"/>
  <c r="M3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14" i="1"/>
  <c r="M14" i="1" s="1"/>
  <c r="M15" i="1"/>
  <c r="M16" i="1"/>
  <c r="M17" i="1"/>
  <c r="M18" i="1"/>
  <c r="M21" i="1"/>
  <c r="M22" i="1"/>
  <c r="M23" i="1"/>
  <c r="M24" i="1"/>
  <c r="M25" i="1"/>
  <c r="M26" i="1"/>
  <c r="M27" i="1"/>
  <c r="M28" i="1"/>
  <c r="M29" i="1"/>
  <c r="M30" i="1"/>
  <c r="M31" i="1"/>
  <c r="M32" i="1"/>
  <c r="H34" i="1"/>
  <c r="M19" i="2" l="1"/>
  <c r="L19" i="2"/>
  <c r="J34" i="1" l="1"/>
  <c r="K34" i="1"/>
  <c r="L34" i="1"/>
  <c r="I34" i="1"/>
  <c r="E34" i="1"/>
</calcChain>
</file>

<file path=xl/sharedStrings.xml><?xml version="1.0" encoding="utf-8"?>
<sst xmlns="http://schemas.openxmlformats.org/spreadsheetml/2006/main" count="226" uniqueCount="122">
  <si>
    <t>№ п/п</t>
  </si>
  <si>
    <t>№ маршрута по реестру</t>
  </si>
  <si>
    <t>Наименование маршрута</t>
  </si>
  <si>
    <t>количество рейсов</t>
  </si>
  <si>
    <t>характеристика подвижного состава</t>
  </si>
  <si>
    <t>марка транспортного средства</t>
  </si>
  <si>
    <t>Полная вместимость, чел.</t>
  </si>
  <si>
    <t>протяженность маршрута, км</t>
  </si>
  <si>
    <t>Пробег по маршруту, тыс.км</t>
  </si>
  <si>
    <t>Линейный пробег, тыс. км</t>
  </si>
  <si>
    <t>Плановый объем перевозок, тыс. чел</t>
  </si>
  <si>
    <t>Плановый пассажирооборот, тыс.пас.км</t>
  </si>
  <si>
    <t>Коэффициент исполнения полной вместимости автобусов</t>
  </si>
  <si>
    <t>ПАЗ 320435</t>
  </si>
  <si>
    <t>213Д</t>
  </si>
  <si>
    <t xml:space="preserve">4
 </t>
  </si>
  <si>
    <t xml:space="preserve">
«Любим-Воскресенское»
</t>
  </si>
  <si>
    <t xml:space="preserve">
«Любим – Романцево-Маслово»
</t>
  </si>
  <si>
    <t xml:space="preserve">
 «Любим-Дорское-Воскресенское»
</t>
  </si>
  <si>
    <t xml:space="preserve">
«Любим – Покров»
</t>
  </si>
  <si>
    <t xml:space="preserve">
«Любим-Покров-Соколиный»
</t>
  </si>
  <si>
    <t xml:space="preserve">
 «Любим – Тюриково – Троица»
</t>
  </si>
  <si>
    <t xml:space="preserve">
«Любим – Троица»
</t>
  </si>
  <si>
    <t xml:space="preserve">
«Любим – пов.на Филиппово – Понизовки»
</t>
  </si>
  <si>
    <t xml:space="preserve">
«пов.на Понизовки – Любим»
</t>
  </si>
  <si>
    <t>5 (1 см)</t>
  </si>
  <si>
    <t>5 (2 см)</t>
  </si>
  <si>
    <t xml:space="preserve">
«Любим – Филиппово – Карганово»
</t>
  </si>
  <si>
    <t xml:space="preserve">
 «Карганово – Любим»
</t>
  </si>
  <si>
    <t xml:space="preserve">
 «Любим-Карганово-Филиппово»
</t>
  </si>
  <si>
    <t xml:space="preserve">
«Филиппово – Любим»
</t>
  </si>
  <si>
    <t xml:space="preserve">
 «Любим-Слобода-Филиппово»
</t>
  </si>
  <si>
    <t xml:space="preserve">
 «Любим – Филиппово»
</t>
  </si>
  <si>
    <t xml:space="preserve">
«Любим-Обнорское-Филиппово»
</t>
  </si>
  <si>
    <t xml:space="preserve">
«Любим – Филиппово»
</t>
  </si>
  <si>
    <t xml:space="preserve">
 «Любим – Филиппово – пов.на Понизовки»</t>
  </si>
  <si>
    <t xml:space="preserve">
«Пов.на Понизовки – Булаково – Любим»
</t>
  </si>
  <si>
    <t xml:space="preserve">
«Любим – Кинтаново»
</t>
  </si>
  <si>
    <t>Итого:</t>
  </si>
  <si>
    <t>СОГЛАСОВАНО</t>
  </si>
  <si>
    <t xml:space="preserve">Глава Любимского муниципального района </t>
  </si>
  <si>
    <t>_________________________ А.В.Кошкин</t>
  </si>
  <si>
    <t>___________________________2022 г.</t>
  </si>
  <si>
    <t>Маршрутная сеть</t>
  </si>
  <si>
    <t>регулярных пассажирских перевозок по муниципальным маршрутам в границах одного сельского поселения, двух и более поселений, находящихся в границах одного муниципального района на 2023 год ООО "Светоч"</t>
  </si>
  <si>
    <t>ПАЗ 320405</t>
  </si>
  <si>
    <t>Региональный управляющий                                                                                                                    А.В.Мазанков</t>
  </si>
  <si>
    <t>регулярных пассажирских перевозок по муниципальным маршрутам (в границах  поселения) на 2023 год ООО "Светоч"</t>
  </si>
  <si>
    <t>Автостанция Любим</t>
  </si>
  <si>
    <t>ул. Полевая</t>
  </si>
  <si>
    <t>п. Отрадный</t>
  </si>
  <si>
    <t>Подстанция</t>
  </si>
  <si>
    <t>Астостанция Любим</t>
  </si>
  <si>
    <t xml:space="preserve">Расписание движения </t>
  </si>
  <si>
    <t>на 2023 год</t>
  </si>
  <si>
    <t>по внутримуниципальным маршрутам ООО "Светоч"</t>
  </si>
  <si>
    <t>№ маршрута</t>
  </si>
  <si>
    <t>время в пути (час)</t>
  </si>
  <si>
    <t>Время отправления от станции отправления</t>
  </si>
  <si>
    <t>Время отправления от конечного пункта</t>
  </si>
  <si>
    <t>пн16.30/пт16.30</t>
  </si>
  <si>
    <t>17.25 пн</t>
  </si>
  <si>
    <t>08.00 пт</t>
  </si>
  <si>
    <t>09.05 пн/09.05 пт</t>
  </si>
  <si>
    <t>08.00 ср</t>
  </si>
  <si>
    <t>16.30 ср</t>
  </si>
  <si>
    <t>09.05 ср</t>
  </si>
  <si>
    <t>17.40 ср</t>
  </si>
  <si>
    <t>08.00 пн</t>
  </si>
  <si>
    <t>17.25 пт</t>
  </si>
  <si>
    <t>06.30 пн, ср, пт</t>
  </si>
  <si>
    <t>14.40 пн, ср</t>
  </si>
  <si>
    <t>07.20 пн, ср</t>
  </si>
  <si>
    <t>15.40 пн, ср, пт</t>
  </si>
  <si>
    <t>14.40 пт</t>
  </si>
  <si>
    <t>07.20 пт</t>
  </si>
  <si>
    <t>07.45 пн, ср, пт</t>
  </si>
  <si>
    <t>15.30 пн, ср, пт</t>
  </si>
  <si>
    <t>15.00 пн, ср, пт</t>
  </si>
  <si>
    <t>08.30 пн, ср, пт</t>
  </si>
  <si>
    <t>05.30 пн, ср, пт</t>
  </si>
  <si>
    <t>07.05 пн, ср, пт</t>
  </si>
  <si>
    <t>09.30 пн</t>
  </si>
  <si>
    <t>13.45 пн</t>
  </si>
  <si>
    <t>15.00 пн</t>
  </si>
  <si>
    <t>13.45 ср</t>
  </si>
  <si>
    <t>08.47 ср</t>
  </si>
  <si>
    <t>15.12 ср</t>
  </si>
  <si>
    <t>13.45 пт, вс</t>
  </si>
  <si>
    <t>08.55 пт, вс</t>
  </si>
  <si>
    <t>08.00 пт, вс</t>
  </si>
  <si>
    <t>15.05 пт, вс</t>
  </si>
  <si>
    <t>05.30 вт</t>
  </si>
  <si>
    <t>07.05 вт</t>
  </si>
  <si>
    <t>06.45 чт</t>
  </si>
  <si>
    <t>14.50 чт</t>
  </si>
  <si>
    <t>07.30 чт</t>
  </si>
  <si>
    <t>15.30 чт</t>
  </si>
  <si>
    <t xml:space="preserve">                                    Расписание движения</t>
  </si>
  <si>
    <t xml:space="preserve">                       по городским маршрутам  ООО "Светоч"</t>
  </si>
  <si>
    <t>Наименование маршрута (ст. отправления - конечный пункт)</t>
  </si>
  <si>
    <t>06.30</t>
  </si>
  <si>
    <t>07.35</t>
  </si>
  <si>
    <t>08.45</t>
  </si>
  <si>
    <t>09.55</t>
  </si>
  <si>
    <t>10.25</t>
  </si>
  <si>
    <t>11.35</t>
  </si>
  <si>
    <t>12.30</t>
  </si>
  <si>
    <t>14.15</t>
  </si>
  <si>
    <t>15.15</t>
  </si>
  <si>
    <t>16.15</t>
  </si>
  <si>
    <t>17.20</t>
  </si>
  <si>
    <t>18.25</t>
  </si>
  <si>
    <t>19.40</t>
  </si>
  <si>
    <t>07.50</t>
  </si>
  <si>
    <t>09.00</t>
  </si>
  <si>
    <t>10.05</t>
  </si>
  <si>
    <t>12.00</t>
  </si>
  <si>
    <t>12.45</t>
  </si>
  <si>
    <t>13.35</t>
  </si>
  <si>
    <t>20.10</t>
  </si>
  <si>
    <t>Время в пути (час)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</si>
</sst>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2" borderId="1" xfId="0" applyFill="1" applyBorder="1" applyAlignment="1">
      <alignment vertical="center"/>
    </xf>
    <xf numFmtId="164" fontId="0" fillId="0" borderId="1" xfId="0" applyNumberFormat="1" applyBorder="1" applyAlignment="1">
      <alignment vertical="center"/>
    </xf>
    <xf numFmtId="164" fontId="0" fillId="0" borderId="1" xfId="0" applyNumberFormat="1" applyBorder="1"/>
    <xf numFmtId="164" fontId="0" fillId="0" borderId="1" xfId="0" applyNumberFormat="1" applyBorder="1" applyAlignment="1">
      <alignment horizontal="center" vertical="center"/>
    </xf>
    <xf numFmtId="0" fontId="0" fillId="0" borderId="0" xfId="0" applyAlignment="1"/>
    <xf numFmtId="0" fontId="1" fillId="0" borderId="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textRotation="90" wrapText="1"/>
    </xf>
    <xf numFmtId="0" fontId="1" fillId="0" borderId="3" xfId="0" applyFont="1" applyBorder="1" applyAlignment="1">
      <alignment horizontal="center" textRotation="90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/>
    <xf numFmtId="164" fontId="4" fillId="0" borderId="1" xfId="0" applyNumberFormat="1" applyFont="1" applyBorder="1"/>
    <xf numFmtId="164" fontId="4" fillId="0" borderId="1" xfId="0" applyNumberFormat="1" applyFont="1" applyBorder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textRotation="90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2" xfId="0" applyFont="1" applyBorder="1" applyAlignment="1">
      <alignment horizontal="center" vertical="center" textRotation="90" wrapText="1"/>
    </xf>
    <xf numFmtId="0" fontId="5" fillId="0" borderId="3" xfId="0" applyFont="1" applyBorder="1" applyAlignment="1">
      <alignment horizontal="center" textRotation="90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textRotation="90" wrapText="1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164" fontId="5" fillId="0" borderId="1" xfId="0" applyNumberFormat="1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/>
    <xf numFmtId="164" fontId="5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21"/>
  <sheetViews>
    <sheetView topLeftCell="C1" zoomScaleNormal="100" workbookViewId="0">
      <selection activeCell="H25" sqref="H25"/>
    </sheetView>
  </sheetViews>
  <sheetFormatPr defaultRowHeight="15" x14ac:dyDescent="0.25"/>
  <cols>
    <col min="1" max="1" width="3.7109375" customWidth="1"/>
    <col min="2" max="2" width="6.5703125" customWidth="1"/>
    <col min="4" max="4" width="25.7109375" customWidth="1"/>
    <col min="5" max="5" width="11.5703125" customWidth="1"/>
    <col min="6" max="6" width="11" customWidth="1"/>
    <col min="7" max="7" width="7.7109375" customWidth="1"/>
    <col min="8" max="8" width="8.28515625" customWidth="1"/>
    <col min="9" max="9" width="8.42578125" customWidth="1"/>
    <col min="10" max="10" width="7.7109375" customWidth="1"/>
    <col min="11" max="11" width="8.5703125" customWidth="1"/>
    <col min="12" max="12" width="8.28515625" customWidth="1"/>
  </cols>
  <sheetData>
    <row r="2" spans="2:19" x14ac:dyDescent="0.25">
      <c r="H2" s="27" t="s">
        <v>39</v>
      </c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</row>
    <row r="3" spans="2:19" x14ac:dyDescent="0.25"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</row>
    <row r="4" spans="2:19" x14ac:dyDescent="0.25">
      <c r="H4" s="27" t="s">
        <v>40</v>
      </c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</row>
    <row r="5" spans="2:19" x14ac:dyDescent="0.25">
      <c r="H5" s="27" t="s">
        <v>41</v>
      </c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</row>
    <row r="6" spans="2:19" x14ac:dyDescent="0.25">
      <c r="H6" s="27" t="s">
        <v>42</v>
      </c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</row>
    <row r="8" spans="2:19" x14ac:dyDescent="0.25">
      <c r="C8" s="27" t="s">
        <v>98</v>
      </c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</row>
    <row r="9" spans="2:19" x14ac:dyDescent="0.25">
      <c r="C9" s="27" t="s">
        <v>54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</row>
    <row r="10" spans="2:19" ht="36.75" customHeight="1" x14ac:dyDescent="0.25">
      <c r="C10" s="26" t="s">
        <v>99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</row>
    <row r="13" spans="2:19" ht="26.25" customHeight="1" x14ac:dyDescent="0.25">
      <c r="B13" s="33" t="s">
        <v>0</v>
      </c>
      <c r="C13" s="31" t="s">
        <v>56</v>
      </c>
      <c r="D13" s="33" t="s">
        <v>100</v>
      </c>
      <c r="E13" s="31" t="s">
        <v>7</v>
      </c>
      <c r="F13" s="33" t="s">
        <v>121</v>
      </c>
      <c r="G13" s="20" t="s">
        <v>58</v>
      </c>
      <c r="H13" s="21"/>
      <c r="I13" s="21"/>
      <c r="J13" s="21"/>
      <c r="K13" s="21"/>
      <c r="L13" s="21"/>
      <c r="M13" s="22"/>
      <c r="N13" s="14" t="s">
        <v>59</v>
      </c>
      <c r="O13" s="15"/>
      <c r="P13" s="15"/>
      <c r="Q13" s="15"/>
      <c r="R13" s="15"/>
      <c r="S13" s="16"/>
    </row>
    <row r="14" spans="2:19" x14ac:dyDescent="0.25">
      <c r="B14" s="34"/>
      <c r="C14" s="32"/>
      <c r="D14" s="34"/>
      <c r="E14" s="32"/>
      <c r="F14" s="34"/>
      <c r="G14" s="23"/>
      <c r="H14" s="24"/>
      <c r="I14" s="24"/>
      <c r="J14" s="24"/>
      <c r="K14" s="24"/>
      <c r="L14" s="24"/>
      <c r="M14" s="25"/>
      <c r="N14" s="17"/>
      <c r="O14" s="18"/>
      <c r="P14" s="18"/>
      <c r="Q14" s="18"/>
      <c r="R14" s="18"/>
      <c r="S14" s="19"/>
    </row>
    <row r="15" spans="2:19" s="8" customFormat="1" ht="30" customHeight="1" x14ac:dyDescent="0.25">
      <c r="B15" s="28">
        <v>1</v>
      </c>
      <c r="C15" s="28">
        <v>1</v>
      </c>
      <c r="D15" s="4" t="s">
        <v>48</v>
      </c>
      <c r="E15" s="2">
        <v>19.600000000000001</v>
      </c>
      <c r="F15" s="12">
        <v>1.1000000000000001</v>
      </c>
      <c r="G15" s="7" t="s">
        <v>101</v>
      </c>
      <c r="H15" s="7" t="s">
        <v>102</v>
      </c>
      <c r="I15" s="12" t="s">
        <v>103</v>
      </c>
      <c r="J15" s="12" t="s">
        <v>104</v>
      </c>
      <c r="K15" s="7" t="s">
        <v>105</v>
      </c>
      <c r="L15" s="7" t="s">
        <v>106</v>
      </c>
      <c r="M15" s="7" t="s">
        <v>107</v>
      </c>
      <c r="N15" s="7" t="s">
        <v>114</v>
      </c>
      <c r="O15" s="7" t="s">
        <v>115</v>
      </c>
      <c r="P15" s="7" t="s">
        <v>116</v>
      </c>
      <c r="Q15" s="7" t="s">
        <v>117</v>
      </c>
      <c r="R15" s="7" t="s">
        <v>118</v>
      </c>
      <c r="S15" s="7" t="s">
        <v>119</v>
      </c>
    </row>
    <row r="16" spans="2:19" s="8" customFormat="1" ht="30" customHeight="1" x14ac:dyDescent="0.25">
      <c r="B16" s="29"/>
      <c r="C16" s="29"/>
      <c r="D16" s="5" t="s">
        <v>49</v>
      </c>
      <c r="E16" s="2"/>
      <c r="F16" s="12"/>
      <c r="G16" s="7"/>
      <c r="H16" s="7"/>
      <c r="I16" s="12"/>
      <c r="J16" s="12"/>
      <c r="K16" s="7"/>
      <c r="L16" s="7"/>
      <c r="M16" s="7"/>
      <c r="N16" s="7"/>
      <c r="O16" s="7"/>
      <c r="P16" s="7"/>
      <c r="Q16" s="7"/>
      <c r="R16" s="7"/>
      <c r="S16" s="7"/>
    </row>
    <row r="17" spans="2:19" s="8" customFormat="1" ht="30" customHeight="1" x14ac:dyDescent="0.25">
      <c r="B17" s="29"/>
      <c r="C17" s="29"/>
      <c r="D17" s="4" t="s">
        <v>50</v>
      </c>
      <c r="E17" s="2"/>
      <c r="F17" s="12"/>
      <c r="G17" s="7"/>
      <c r="H17" s="7"/>
      <c r="I17" s="12"/>
      <c r="J17" s="12"/>
      <c r="K17" s="7"/>
      <c r="L17" s="7"/>
      <c r="M17" s="7"/>
      <c r="N17" s="7"/>
      <c r="O17" s="7"/>
      <c r="P17" s="7"/>
      <c r="Q17" s="7"/>
      <c r="R17" s="7"/>
      <c r="S17" s="7"/>
    </row>
    <row r="18" spans="2:19" s="8" customFormat="1" ht="30" customHeight="1" x14ac:dyDescent="0.25">
      <c r="B18" s="29"/>
      <c r="C18" s="29"/>
      <c r="D18" s="4" t="s">
        <v>51</v>
      </c>
      <c r="E18" s="2"/>
      <c r="F18" s="12"/>
      <c r="G18" s="7"/>
      <c r="H18" s="7"/>
      <c r="I18" s="12"/>
      <c r="J18" s="12"/>
      <c r="K18" s="7"/>
      <c r="L18" s="7"/>
      <c r="M18" s="7"/>
      <c r="N18" s="7"/>
      <c r="O18" s="7"/>
      <c r="P18" s="7"/>
      <c r="Q18" s="7"/>
      <c r="R18" s="7"/>
      <c r="S18" s="7"/>
    </row>
    <row r="19" spans="2:19" s="8" customFormat="1" ht="51.75" customHeight="1" x14ac:dyDescent="0.25">
      <c r="B19" s="30"/>
      <c r="C19" s="30"/>
      <c r="D19" s="4" t="s">
        <v>52</v>
      </c>
      <c r="E19" s="2"/>
      <c r="F19" s="7"/>
      <c r="G19" s="7" t="s">
        <v>108</v>
      </c>
      <c r="H19" s="7" t="s">
        <v>109</v>
      </c>
      <c r="I19" s="12" t="s">
        <v>110</v>
      </c>
      <c r="J19" s="12" t="s">
        <v>111</v>
      </c>
      <c r="K19" s="7" t="s">
        <v>112</v>
      </c>
      <c r="L19" s="7" t="s">
        <v>113</v>
      </c>
      <c r="M19" s="7"/>
      <c r="N19" s="7" t="s">
        <v>109</v>
      </c>
      <c r="O19" s="7" t="s">
        <v>110</v>
      </c>
      <c r="P19" s="7" t="s">
        <v>111</v>
      </c>
      <c r="Q19" s="7" t="s">
        <v>112</v>
      </c>
      <c r="R19" s="7" t="s">
        <v>113</v>
      </c>
      <c r="S19" s="7" t="s">
        <v>120</v>
      </c>
    </row>
    <row r="21" spans="2:19" x14ac:dyDescent="0.25">
      <c r="D21" s="13" t="s">
        <v>46</v>
      </c>
      <c r="E21" s="13"/>
      <c r="F21" s="13"/>
      <c r="G21" s="13"/>
      <c r="H21" s="13"/>
      <c r="I21" s="13"/>
    </row>
  </sheetData>
  <mergeCells count="16">
    <mergeCell ref="H2:S3"/>
    <mergeCell ref="H4:S4"/>
    <mergeCell ref="H5:S5"/>
    <mergeCell ref="H6:S6"/>
    <mergeCell ref="B15:B19"/>
    <mergeCell ref="C15:C19"/>
    <mergeCell ref="E13:E14"/>
    <mergeCell ref="F13:F14"/>
    <mergeCell ref="B13:B14"/>
    <mergeCell ref="C13:C14"/>
    <mergeCell ref="D13:D14"/>
    <mergeCell ref="N13:S14"/>
    <mergeCell ref="G13:M14"/>
    <mergeCell ref="C10:R10"/>
    <mergeCell ref="C9:R9"/>
    <mergeCell ref="C8:R8"/>
  </mergeCells>
  <pageMargins left="0.7" right="0.7" top="0.75" bottom="0.75" header="0.3" footer="0.3"/>
  <pageSetup paperSize="9" scale="7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view="pageBreakPreview" zoomScale="60" zoomScaleNormal="100" workbookViewId="0">
      <selection activeCell="M30" sqref="M30"/>
    </sheetView>
  </sheetViews>
  <sheetFormatPr defaultRowHeight="15" x14ac:dyDescent="0.25"/>
  <cols>
    <col min="1" max="1" width="3.7109375" customWidth="1"/>
    <col min="2" max="2" width="6.5703125" customWidth="1"/>
    <col min="3" max="3" width="15.85546875" customWidth="1"/>
    <col min="4" max="4" width="25.7109375" customWidth="1"/>
    <col min="5" max="5" width="14.140625" customWidth="1"/>
    <col min="6" max="6" width="11" customWidth="1"/>
    <col min="7" max="7" width="15.42578125" customWidth="1"/>
    <col min="8" max="8" width="16.5703125" customWidth="1"/>
    <col min="9" max="9" width="15.7109375" customWidth="1"/>
    <col min="10" max="10" width="15.5703125" customWidth="1"/>
  </cols>
  <sheetData>
    <row r="1" spans="1:10" ht="15.75" x14ac:dyDescent="0.25">
      <c r="A1" s="41"/>
      <c r="B1" s="41"/>
      <c r="C1" s="41"/>
      <c r="D1" s="41"/>
      <c r="E1" s="41"/>
      <c r="F1" s="41"/>
      <c r="G1" s="41"/>
      <c r="H1" s="41"/>
      <c r="I1" s="41"/>
      <c r="J1" s="41"/>
    </row>
    <row r="2" spans="1:10" ht="15.75" x14ac:dyDescent="0.25">
      <c r="A2" s="41"/>
      <c r="B2" s="41"/>
      <c r="C2" s="41"/>
      <c r="D2" s="41"/>
      <c r="E2" s="41"/>
      <c r="F2" s="41"/>
      <c r="G2" s="41"/>
      <c r="H2" s="42" t="s">
        <v>39</v>
      </c>
      <c r="I2" s="42"/>
      <c r="J2" s="42"/>
    </row>
    <row r="3" spans="1:10" ht="15.75" x14ac:dyDescent="0.25">
      <c r="A3" s="41"/>
      <c r="B3" s="41"/>
      <c r="C3" s="41"/>
      <c r="D3" s="41"/>
      <c r="E3" s="41"/>
      <c r="F3" s="41"/>
      <c r="G3" s="41"/>
      <c r="H3" s="42"/>
      <c r="I3" s="42"/>
      <c r="J3" s="42"/>
    </row>
    <row r="4" spans="1:10" ht="15.75" x14ac:dyDescent="0.25">
      <c r="A4" s="41"/>
      <c r="B4" s="41"/>
      <c r="C4" s="41"/>
      <c r="D4" s="41"/>
      <c r="E4" s="41"/>
      <c r="F4" s="41"/>
      <c r="G4" s="41"/>
      <c r="H4" s="41" t="s">
        <v>40</v>
      </c>
      <c r="I4" s="41"/>
      <c r="J4" s="41"/>
    </row>
    <row r="5" spans="1:10" ht="15.75" x14ac:dyDescent="0.25">
      <c r="A5" s="41"/>
      <c r="B5" s="41"/>
      <c r="C5" s="41"/>
      <c r="D5" s="41"/>
      <c r="E5" s="41"/>
      <c r="F5" s="41"/>
      <c r="G5" s="41"/>
      <c r="H5" s="42" t="s">
        <v>41</v>
      </c>
      <c r="I5" s="42"/>
      <c r="J5" s="42"/>
    </row>
    <row r="6" spans="1:10" ht="15.75" x14ac:dyDescent="0.25">
      <c r="A6" s="41"/>
      <c r="B6" s="41"/>
      <c r="C6" s="41"/>
      <c r="D6" s="41"/>
      <c r="E6" s="41"/>
      <c r="F6" s="41"/>
      <c r="G6" s="41"/>
      <c r="H6" s="42" t="s">
        <v>42</v>
      </c>
      <c r="I6" s="42"/>
      <c r="J6" s="42"/>
    </row>
    <row r="7" spans="1:10" ht="15.75" x14ac:dyDescent="0.25">
      <c r="A7" s="41"/>
      <c r="B7" s="41"/>
      <c r="C7" s="41"/>
      <c r="D7" s="41"/>
      <c r="E7" s="41"/>
      <c r="F7" s="41"/>
      <c r="G7" s="41"/>
      <c r="H7" s="41"/>
      <c r="I7" s="41"/>
      <c r="J7" s="41"/>
    </row>
    <row r="8" spans="1:10" ht="15.75" x14ac:dyDescent="0.25">
      <c r="A8" s="41"/>
      <c r="B8" s="41"/>
      <c r="C8" s="42" t="s">
        <v>53</v>
      </c>
      <c r="D8" s="42"/>
      <c r="E8" s="42"/>
      <c r="F8" s="42"/>
      <c r="G8" s="42"/>
      <c r="H8" s="42"/>
      <c r="I8" s="42"/>
      <c r="J8" s="41"/>
    </row>
    <row r="9" spans="1:10" ht="14.25" customHeight="1" x14ac:dyDescent="0.25">
      <c r="A9" s="41"/>
      <c r="B9" s="41"/>
      <c r="C9" s="43" t="s">
        <v>54</v>
      </c>
      <c r="D9" s="43"/>
      <c r="E9" s="43"/>
      <c r="F9" s="43"/>
      <c r="G9" s="43"/>
      <c r="H9" s="43"/>
      <c r="I9" s="43"/>
      <c r="J9" s="41"/>
    </row>
    <row r="10" spans="1:10" ht="15.75" x14ac:dyDescent="0.25">
      <c r="A10" s="41"/>
      <c r="B10" s="41"/>
      <c r="C10" s="42" t="s">
        <v>55</v>
      </c>
      <c r="D10" s="42"/>
      <c r="E10" s="42"/>
      <c r="F10" s="42"/>
      <c r="G10" s="42"/>
      <c r="H10" s="42"/>
      <c r="I10" s="42"/>
      <c r="J10" s="41"/>
    </row>
    <row r="11" spans="1:10" ht="15.75" x14ac:dyDescent="0.25">
      <c r="A11" s="41"/>
      <c r="B11" s="41"/>
      <c r="C11" s="41"/>
      <c r="D11" s="41"/>
      <c r="E11" s="41"/>
      <c r="F11" s="41"/>
      <c r="G11" s="41"/>
      <c r="H11" s="41"/>
      <c r="I11" s="41"/>
      <c r="J11" s="41"/>
    </row>
    <row r="12" spans="1:10" ht="26.25" customHeight="1" x14ac:dyDescent="0.25">
      <c r="A12" s="41"/>
      <c r="B12" s="44" t="s">
        <v>0</v>
      </c>
      <c r="C12" s="44" t="s">
        <v>56</v>
      </c>
      <c r="D12" s="44" t="s">
        <v>100</v>
      </c>
      <c r="E12" s="44" t="s">
        <v>7</v>
      </c>
      <c r="F12" s="44" t="s">
        <v>57</v>
      </c>
      <c r="G12" s="45" t="s">
        <v>58</v>
      </c>
      <c r="H12" s="46"/>
      <c r="I12" s="45" t="s">
        <v>59</v>
      </c>
      <c r="J12" s="46"/>
    </row>
    <row r="13" spans="1:10" ht="15.75" x14ac:dyDescent="0.25">
      <c r="A13" s="41"/>
      <c r="B13" s="47"/>
      <c r="C13" s="47"/>
      <c r="D13" s="47"/>
      <c r="E13" s="47"/>
      <c r="F13" s="47"/>
      <c r="G13" s="48"/>
      <c r="H13" s="49"/>
      <c r="I13" s="48"/>
      <c r="J13" s="49"/>
    </row>
    <row r="14" spans="1:10" s="8" customFormat="1" ht="43.5" customHeight="1" x14ac:dyDescent="0.25">
      <c r="A14" s="50"/>
      <c r="B14" s="51">
        <v>1</v>
      </c>
      <c r="C14" s="52" t="s">
        <v>14</v>
      </c>
      <c r="D14" s="53" t="s">
        <v>16</v>
      </c>
      <c r="E14" s="53">
        <v>31</v>
      </c>
      <c r="F14" s="51">
        <v>1.1000000000000001</v>
      </c>
      <c r="G14" s="52" t="s">
        <v>62</v>
      </c>
      <c r="H14" s="52" t="s">
        <v>60</v>
      </c>
      <c r="I14" s="54" t="s">
        <v>63</v>
      </c>
      <c r="J14" s="54" t="s">
        <v>61</v>
      </c>
    </row>
    <row r="15" spans="1:10" s="8" customFormat="1" ht="48" customHeight="1" x14ac:dyDescent="0.25">
      <c r="A15" s="50"/>
      <c r="B15" s="51">
        <v>2</v>
      </c>
      <c r="C15" s="52" t="s">
        <v>14</v>
      </c>
      <c r="D15" s="53" t="s">
        <v>17</v>
      </c>
      <c r="E15" s="53">
        <v>38.200000000000003</v>
      </c>
      <c r="F15" s="51">
        <v>1.1000000000000001</v>
      </c>
      <c r="G15" s="52" t="s">
        <v>64</v>
      </c>
      <c r="H15" s="52" t="s">
        <v>65</v>
      </c>
      <c r="I15" s="54" t="s">
        <v>66</v>
      </c>
      <c r="J15" s="54" t="s">
        <v>67</v>
      </c>
    </row>
    <row r="16" spans="1:10" s="8" customFormat="1" ht="43.5" customHeight="1" x14ac:dyDescent="0.25">
      <c r="A16" s="50"/>
      <c r="B16" s="51">
        <v>3</v>
      </c>
      <c r="C16" s="52" t="s">
        <v>14</v>
      </c>
      <c r="D16" s="53" t="s">
        <v>18</v>
      </c>
      <c r="E16" s="53">
        <v>36</v>
      </c>
      <c r="F16" s="51">
        <v>1.1000000000000001</v>
      </c>
      <c r="G16" s="52" t="s">
        <v>68</v>
      </c>
      <c r="H16" s="52"/>
      <c r="I16" s="54"/>
      <c r="J16" s="54" t="s">
        <v>69</v>
      </c>
    </row>
    <row r="17" spans="1:10" s="8" customFormat="1" ht="30" customHeight="1" x14ac:dyDescent="0.25">
      <c r="A17" s="50"/>
      <c r="B17" s="51">
        <v>4</v>
      </c>
      <c r="C17" s="52">
        <v>487</v>
      </c>
      <c r="D17" s="53" t="s">
        <v>19</v>
      </c>
      <c r="E17" s="53">
        <v>26.6</v>
      </c>
      <c r="F17" s="51">
        <v>0.8</v>
      </c>
      <c r="G17" s="52" t="s">
        <v>70</v>
      </c>
      <c r="H17" s="52" t="s">
        <v>71</v>
      </c>
      <c r="I17" s="54" t="s">
        <v>72</v>
      </c>
      <c r="J17" s="54" t="s">
        <v>73</v>
      </c>
    </row>
    <row r="18" spans="1:10" s="8" customFormat="1" ht="51.75" customHeight="1" x14ac:dyDescent="0.25">
      <c r="A18" s="50"/>
      <c r="B18" s="51">
        <v>5</v>
      </c>
      <c r="C18" s="52">
        <v>487</v>
      </c>
      <c r="D18" s="53" t="s">
        <v>20</v>
      </c>
      <c r="E18" s="53">
        <v>28.2</v>
      </c>
      <c r="F18" s="51">
        <v>0.8</v>
      </c>
      <c r="G18" s="52"/>
      <c r="H18" s="52" t="s">
        <v>74</v>
      </c>
      <c r="I18" s="54" t="s">
        <v>75</v>
      </c>
      <c r="J18" s="54"/>
    </row>
    <row r="19" spans="1:10" s="8" customFormat="1" ht="45.75" customHeight="1" x14ac:dyDescent="0.25">
      <c r="A19" s="50"/>
      <c r="B19" s="51">
        <v>6</v>
      </c>
      <c r="C19" s="52">
        <v>490</v>
      </c>
      <c r="D19" s="53" t="s">
        <v>21</v>
      </c>
      <c r="E19" s="53">
        <v>23.1</v>
      </c>
      <c r="F19" s="51">
        <v>0.7</v>
      </c>
      <c r="G19" s="52" t="s">
        <v>76</v>
      </c>
      <c r="H19" s="52"/>
      <c r="I19" s="52" t="s">
        <v>77</v>
      </c>
      <c r="J19" s="54"/>
    </row>
    <row r="20" spans="1:10" s="8" customFormat="1" ht="30" customHeight="1" x14ac:dyDescent="0.25">
      <c r="A20" s="50"/>
      <c r="B20" s="51">
        <v>7</v>
      </c>
      <c r="C20" s="52">
        <v>490</v>
      </c>
      <c r="D20" s="53" t="s">
        <v>22</v>
      </c>
      <c r="E20" s="53">
        <v>16.2</v>
      </c>
      <c r="F20" s="51">
        <v>0.5</v>
      </c>
      <c r="G20" s="52" t="s">
        <v>78</v>
      </c>
      <c r="H20" s="52"/>
      <c r="I20" s="52" t="s">
        <v>79</v>
      </c>
      <c r="J20" s="54"/>
    </row>
    <row r="21" spans="1:10" s="8" customFormat="1" ht="30" customHeight="1" x14ac:dyDescent="0.25">
      <c r="A21" s="50"/>
      <c r="B21" s="51">
        <v>8</v>
      </c>
      <c r="C21" s="52">
        <v>263</v>
      </c>
      <c r="D21" s="53" t="s">
        <v>23</v>
      </c>
      <c r="E21" s="53">
        <v>69.8</v>
      </c>
      <c r="F21" s="51">
        <v>1.5</v>
      </c>
      <c r="G21" s="52" t="s">
        <v>80</v>
      </c>
      <c r="H21" s="52"/>
      <c r="I21" s="54"/>
      <c r="J21" s="54"/>
    </row>
    <row r="22" spans="1:10" s="8" customFormat="1" ht="30" customHeight="1" x14ac:dyDescent="0.25">
      <c r="A22" s="50"/>
      <c r="B22" s="51">
        <v>9</v>
      </c>
      <c r="C22" s="52">
        <v>263</v>
      </c>
      <c r="D22" s="53" t="s">
        <v>24</v>
      </c>
      <c r="E22" s="53">
        <v>41</v>
      </c>
      <c r="F22" s="51">
        <v>0.9</v>
      </c>
      <c r="G22" s="52"/>
      <c r="H22" s="52"/>
      <c r="I22" s="52" t="s">
        <v>81</v>
      </c>
      <c r="J22" s="54"/>
    </row>
    <row r="23" spans="1:10" s="8" customFormat="1" ht="45" customHeight="1" x14ac:dyDescent="0.25">
      <c r="A23" s="50"/>
      <c r="B23" s="51">
        <v>10</v>
      </c>
      <c r="C23" s="52" t="s">
        <v>25</v>
      </c>
      <c r="D23" s="53" t="s">
        <v>27</v>
      </c>
      <c r="E23" s="53">
        <v>51</v>
      </c>
      <c r="F23" s="51">
        <v>1.5</v>
      </c>
      <c r="G23" s="52" t="s">
        <v>68</v>
      </c>
      <c r="H23" s="52"/>
      <c r="I23" s="54"/>
      <c r="J23" s="54"/>
    </row>
    <row r="24" spans="1:10" s="8" customFormat="1" ht="30" customHeight="1" x14ac:dyDescent="0.25">
      <c r="A24" s="50"/>
      <c r="B24" s="51">
        <v>11</v>
      </c>
      <c r="C24" s="52" t="s">
        <v>25</v>
      </c>
      <c r="D24" s="53" t="s">
        <v>28</v>
      </c>
      <c r="E24" s="53">
        <v>26.8</v>
      </c>
      <c r="F24" s="51">
        <v>0.7</v>
      </c>
      <c r="G24" s="52"/>
      <c r="H24" s="52"/>
      <c r="I24" s="52" t="s">
        <v>82</v>
      </c>
      <c r="J24" s="54"/>
    </row>
    <row r="25" spans="1:10" s="8" customFormat="1" ht="41.25" customHeight="1" x14ac:dyDescent="0.25">
      <c r="A25" s="50"/>
      <c r="B25" s="51">
        <v>12</v>
      </c>
      <c r="C25" s="52" t="s">
        <v>26</v>
      </c>
      <c r="D25" s="53" t="s">
        <v>29</v>
      </c>
      <c r="E25" s="53">
        <v>48.3</v>
      </c>
      <c r="F25" s="51">
        <v>1.5</v>
      </c>
      <c r="G25" s="52" t="s">
        <v>83</v>
      </c>
      <c r="H25" s="52"/>
      <c r="I25" s="54"/>
      <c r="J25" s="54"/>
    </row>
    <row r="26" spans="1:10" s="8" customFormat="1" ht="30" customHeight="1" x14ac:dyDescent="0.25">
      <c r="A26" s="50"/>
      <c r="B26" s="51">
        <v>13</v>
      </c>
      <c r="C26" s="52">
        <v>5</v>
      </c>
      <c r="D26" s="53" t="s">
        <v>30</v>
      </c>
      <c r="E26" s="53">
        <v>29.5</v>
      </c>
      <c r="F26" s="51">
        <v>0.7</v>
      </c>
      <c r="G26" s="52"/>
      <c r="H26" s="52"/>
      <c r="I26" s="52" t="s">
        <v>84</v>
      </c>
      <c r="J26" s="54"/>
    </row>
    <row r="27" spans="1:10" s="8" customFormat="1" ht="42.75" customHeight="1" x14ac:dyDescent="0.25">
      <c r="A27" s="50"/>
      <c r="B27" s="51">
        <v>14</v>
      </c>
      <c r="C27" s="52">
        <v>370</v>
      </c>
      <c r="D27" s="53" t="s">
        <v>31</v>
      </c>
      <c r="E27" s="53">
        <v>56.1</v>
      </c>
      <c r="F27" s="51">
        <v>1.3</v>
      </c>
      <c r="G27" s="52" t="s">
        <v>85</v>
      </c>
      <c r="H27" s="52"/>
      <c r="I27" s="52" t="s">
        <v>86</v>
      </c>
      <c r="J27" s="54"/>
    </row>
    <row r="28" spans="1:10" s="8" customFormat="1" ht="46.5" customHeight="1" x14ac:dyDescent="0.25">
      <c r="A28" s="50"/>
      <c r="B28" s="51">
        <v>15</v>
      </c>
      <c r="C28" s="52">
        <v>370</v>
      </c>
      <c r="D28" s="53" t="s">
        <v>32</v>
      </c>
      <c r="E28" s="53">
        <v>29.5</v>
      </c>
      <c r="F28" s="51">
        <v>0.7</v>
      </c>
      <c r="G28" s="52" t="s">
        <v>64</v>
      </c>
      <c r="H28" s="52"/>
      <c r="I28" s="52" t="s">
        <v>87</v>
      </c>
      <c r="J28" s="54"/>
    </row>
    <row r="29" spans="1:10" s="8" customFormat="1" ht="45" customHeight="1" x14ac:dyDescent="0.25">
      <c r="A29" s="50"/>
      <c r="B29" s="51">
        <v>16</v>
      </c>
      <c r="C29" s="52">
        <v>109</v>
      </c>
      <c r="D29" s="53" t="s">
        <v>33</v>
      </c>
      <c r="E29" s="53">
        <v>41.5</v>
      </c>
      <c r="F29" s="51">
        <v>1.5</v>
      </c>
      <c r="G29" s="52" t="s">
        <v>88</v>
      </c>
      <c r="H29" s="52"/>
      <c r="I29" s="52" t="s">
        <v>89</v>
      </c>
      <c r="J29" s="54"/>
    </row>
    <row r="30" spans="1:10" s="8" customFormat="1" ht="30" customHeight="1" x14ac:dyDescent="0.25">
      <c r="A30" s="50"/>
      <c r="B30" s="51">
        <v>17</v>
      </c>
      <c r="C30" s="52">
        <v>109</v>
      </c>
      <c r="D30" s="53" t="s">
        <v>34</v>
      </c>
      <c r="E30" s="53">
        <v>29.5</v>
      </c>
      <c r="F30" s="51">
        <v>0.7</v>
      </c>
      <c r="G30" s="52" t="s">
        <v>90</v>
      </c>
      <c r="H30" s="52"/>
      <c r="I30" s="52" t="s">
        <v>91</v>
      </c>
      <c r="J30" s="54"/>
    </row>
    <row r="31" spans="1:10" s="8" customFormat="1" ht="56.25" customHeight="1" x14ac:dyDescent="0.25">
      <c r="A31" s="50"/>
      <c r="B31" s="51">
        <v>18</v>
      </c>
      <c r="C31" s="53" t="s">
        <v>15</v>
      </c>
      <c r="D31" s="53" t="s">
        <v>35</v>
      </c>
      <c r="E31" s="53">
        <v>69.8</v>
      </c>
      <c r="F31" s="51">
        <v>1.5</v>
      </c>
      <c r="G31" s="52" t="s">
        <v>92</v>
      </c>
      <c r="H31" s="52"/>
      <c r="I31" s="54"/>
      <c r="J31" s="54"/>
    </row>
    <row r="32" spans="1:10" s="8" customFormat="1" ht="49.5" customHeight="1" x14ac:dyDescent="0.25">
      <c r="A32" s="50"/>
      <c r="B32" s="51">
        <v>19</v>
      </c>
      <c r="C32" s="52">
        <v>4</v>
      </c>
      <c r="D32" s="53" t="s">
        <v>36</v>
      </c>
      <c r="E32" s="53">
        <v>57.7</v>
      </c>
      <c r="F32" s="51">
        <v>2</v>
      </c>
      <c r="G32" s="52"/>
      <c r="H32" s="52"/>
      <c r="I32" s="54" t="s">
        <v>93</v>
      </c>
      <c r="J32" s="54"/>
    </row>
    <row r="33" spans="1:10" s="8" customFormat="1" ht="30" customHeight="1" x14ac:dyDescent="0.25">
      <c r="A33" s="50"/>
      <c r="B33" s="51">
        <v>20</v>
      </c>
      <c r="C33" s="52">
        <v>118</v>
      </c>
      <c r="D33" s="53" t="s">
        <v>37</v>
      </c>
      <c r="E33" s="53">
        <v>19.5</v>
      </c>
      <c r="F33" s="51">
        <v>0.8</v>
      </c>
      <c r="G33" s="52" t="s">
        <v>94</v>
      </c>
      <c r="H33" s="52" t="s">
        <v>95</v>
      </c>
      <c r="I33" s="54" t="s">
        <v>96</v>
      </c>
      <c r="J33" s="54" t="s">
        <v>97</v>
      </c>
    </row>
    <row r="34" spans="1:10" ht="15.75" x14ac:dyDescent="0.25">
      <c r="A34" s="41"/>
      <c r="B34" s="55"/>
      <c r="C34" s="55"/>
      <c r="D34" s="55" t="s">
        <v>38</v>
      </c>
      <c r="E34" s="55">
        <f>SUM(E14:E33)</f>
        <v>769.3</v>
      </c>
      <c r="F34" s="55">
        <f>SUM(F14:F33)</f>
        <v>21.4</v>
      </c>
      <c r="G34" s="55"/>
      <c r="H34" s="55"/>
      <c r="I34" s="56"/>
      <c r="J34" s="57"/>
    </row>
    <row r="35" spans="1:10" ht="15.75" x14ac:dyDescent="0.25">
      <c r="A35" s="41"/>
      <c r="B35" s="41"/>
      <c r="C35" s="41"/>
      <c r="D35" s="41"/>
      <c r="E35" s="41"/>
      <c r="F35" s="41"/>
      <c r="G35" s="41"/>
      <c r="H35" s="41"/>
      <c r="I35" s="41"/>
      <c r="J35" s="41"/>
    </row>
    <row r="36" spans="1:10" ht="15.75" x14ac:dyDescent="0.25">
      <c r="A36" s="41"/>
      <c r="B36" s="41"/>
      <c r="C36" s="41"/>
      <c r="D36" s="42" t="s">
        <v>46</v>
      </c>
      <c r="E36" s="42"/>
      <c r="F36" s="42"/>
      <c r="G36" s="42"/>
      <c r="H36" s="42"/>
      <c r="I36" s="42"/>
      <c r="J36" s="41"/>
    </row>
    <row r="37" spans="1:10" ht="15.75" x14ac:dyDescent="0.25">
      <c r="A37" s="41"/>
      <c r="B37" s="41"/>
      <c r="C37" s="41"/>
      <c r="D37" s="41"/>
      <c r="E37" s="41"/>
      <c r="F37" s="41"/>
      <c r="G37" s="41"/>
      <c r="H37" s="41"/>
      <c r="I37" s="41"/>
      <c r="J37" s="41"/>
    </row>
    <row r="38" spans="1:10" ht="15.75" x14ac:dyDescent="0.25">
      <c r="A38" s="41"/>
      <c r="B38" s="41"/>
      <c r="C38" s="41"/>
      <c r="D38" s="41"/>
      <c r="E38" s="41"/>
      <c r="F38" s="41"/>
      <c r="G38" s="41"/>
      <c r="H38" s="41"/>
      <c r="I38" s="41"/>
      <c r="J38" s="41"/>
    </row>
    <row r="39" spans="1:10" ht="15.75" x14ac:dyDescent="0.25">
      <c r="A39" s="41"/>
      <c r="B39" s="41"/>
      <c r="C39" s="41"/>
      <c r="D39" s="41"/>
      <c r="E39" s="41"/>
      <c r="F39" s="41"/>
      <c r="G39" s="41"/>
      <c r="H39" s="41"/>
      <c r="I39" s="41"/>
      <c r="J39" s="41"/>
    </row>
  </sheetData>
  <mergeCells count="14">
    <mergeCell ref="B12:B13"/>
    <mergeCell ref="C12:C13"/>
    <mergeCell ref="D12:D13"/>
    <mergeCell ref="H2:J3"/>
    <mergeCell ref="H5:J5"/>
    <mergeCell ref="H6:J6"/>
    <mergeCell ref="C8:I8"/>
    <mergeCell ref="C9:I9"/>
    <mergeCell ref="D36:I36"/>
    <mergeCell ref="C10:I10"/>
    <mergeCell ref="G12:H13"/>
    <mergeCell ref="I12:J13"/>
    <mergeCell ref="E12:E13"/>
    <mergeCell ref="F12:F13"/>
  </mergeCells>
  <pageMargins left="0.7" right="0.7" top="0.75" bottom="0.75" header="0.3" footer="0.3"/>
  <pageSetup paperSize="9" scale="51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2"/>
  <sheetViews>
    <sheetView tabSelected="1" view="pageBreakPreview" topLeftCell="A7" zoomScale="60" zoomScaleNormal="100" workbookViewId="0">
      <selection activeCell="O17" sqref="O17"/>
    </sheetView>
  </sheetViews>
  <sheetFormatPr defaultRowHeight="15" x14ac:dyDescent="0.25"/>
  <cols>
    <col min="1" max="1" width="3.7109375" customWidth="1"/>
    <col min="2" max="2" width="6.5703125" customWidth="1"/>
    <col min="4" max="4" width="25.7109375" customWidth="1"/>
    <col min="5" max="5" width="7.7109375" customWidth="1"/>
    <col min="6" max="6" width="15.5703125" customWidth="1"/>
    <col min="7" max="7" width="13.140625" customWidth="1"/>
    <col min="9" max="9" width="11" customWidth="1"/>
    <col min="10" max="10" width="11.5703125" customWidth="1"/>
    <col min="11" max="11" width="12.85546875" customWidth="1"/>
    <col min="12" max="12" width="15.7109375" customWidth="1"/>
    <col min="13" max="13" width="13.140625" customWidth="1"/>
  </cols>
  <sheetData>
    <row r="2" spans="2:13" x14ac:dyDescent="0.25">
      <c r="K2" s="27" t="s">
        <v>39</v>
      </c>
      <c r="L2" s="27"/>
      <c r="M2" s="27"/>
    </row>
    <row r="3" spans="2:13" x14ac:dyDescent="0.25">
      <c r="K3" s="27"/>
      <c r="L3" s="27"/>
      <c r="M3" s="27"/>
    </row>
    <row r="4" spans="2:13" x14ac:dyDescent="0.25">
      <c r="K4" t="s">
        <v>40</v>
      </c>
    </row>
    <row r="5" spans="2:13" x14ac:dyDescent="0.25">
      <c r="K5" s="27" t="s">
        <v>41</v>
      </c>
      <c r="L5" s="27"/>
      <c r="M5" s="27"/>
    </row>
    <row r="6" spans="2:13" x14ac:dyDescent="0.25">
      <c r="K6" s="27" t="s">
        <v>42</v>
      </c>
      <c r="L6" s="27"/>
      <c r="M6" s="27"/>
    </row>
    <row r="8" spans="2:13" ht="18.75" x14ac:dyDescent="0.3">
      <c r="C8" s="58" t="s">
        <v>43</v>
      </c>
      <c r="D8" s="58"/>
      <c r="E8" s="58"/>
      <c r="F8" s="58"/>
      <c r="G8" s="58"/>
      <c r="H8" s="58"/>
      <c r="I8" s="58"/>
      <c r="J8" s="58"/>
      <c r="K8" s="58"/>
      <c r="L8" s="58"/>
      <c r="M8" s="59"/>
    </row>
    <row r="9" spans="2:13" ht="36.75" customHeight="1" x14ac:dyDescent="0.3">
      <c r="C9" s="60" t="s">
        <v>47</v>
      </c>
      <c r="D9" s="60"/>
      <c r="E9" s="60"/>
      <c r="F9" s="60"/>
      <c r="G9" s="60"/>
      <c r="H9" s="60"/>
      <c r="I9" s="60"/>
      <c r="J9" s="60"/>
      <c r="K9" s="60"/>
      <c r="L9" s="60"/>
      <c r="M9" s="59"/>
    </row>
    <row r="10" spans="2:13" ht="18.75" x14ac:dyDescent="0.3"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</row>
    <row r="11" spans="2:13" ht="18.75" x14ac:dyDescent="0.3"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</row>
    <row r="12" spans="2:13" ht="26.25" customHeight="1" x14ac:dyDescent="0.3">
      <c r="B12" s="33" t="s">
        <v>0</v>
      </c>
      <c r="C12" s="61" t="s">
        <v>1</v>
      </c>
      <c r="D12" s="62" t="s">
        <v>2</v>
      </c>
      <c r="E12" s="61" t="s">
        <v>3</v>
      </c>
      <c r="F12" s="63" t="s">
        <v>4</v>
      </c>
      <c r="G12" s="64"/>
      <c r="H12" s="61" t="s">
        <v>7</v>
      </c>
      <c r="I12" s="62" t="s">
        <v>8</v>
      </c>
      <c r="J12" s="62" t="s">
        <v>9</v>
      </c>
      <c r="K12" s="62" t="s">
        <v>10</v>
      </c>
      <c r="L12" s="62" t="s">
        <v>11</v>
      </c>
      <c r="M12" s="65" t="s">
        <v>12</v>
      </c>
    </row>
    <row r="13" spans="2:13" ht="75" x14ac:dyDescent="0.25">
      <c r="B13" s="34"/>
      <c r="C13" s="66"/>
      <c r="D13" s="67"/>
      <c r="E13" s="66"/>
      <c r="F13" s="68" t="s">
        <v>5</v>
      </c>
      <c r="G13" s="68" t="s">
        <v>6</v>
      </c>
      <c r="H13" s="66"/>
      <c r="I13" s="67"/>
      <c r="J13" s="67"/>
      <c r="K13" s="67"/>
      <c r="L13" s="67"/>
      <c r="M13" s="69"/>
    </row>
    <row r="14" spans="2:13" s="8" customFormat="1" ht="30" customHeight="1" x14ac:dyDescent="0.25">
      <c r="B14" s="28">
        <v>1</v>
      </c>
      <c r="C14" s="70">
        <v>1</v>
      </c>
      <c r="D14" s="68" t="s">
        <v>48</v>
      </c>
      <c r="E14" s="71">
        <v>961</v>
      </c>
      <c r="F14" s="71" t="s">
        <v>13</v>
      </c>
      <c r="G14" s="71">
        <v>52</v>
      </c>
      <c r="H14" s="68">
        <v>19.600000000000001</v>
      </c>
      <c r="I14" s="72">
        <f>(E14*H14)/1000</f>
        <v>18.835600000000003</v>
      </c>
      <c r="J14" s="71">
        <v>20.7</v>
      </c>
      <c r="K14" s="71">
        <v>22.1</v>
      </c>
      <c r="L14" s="72">
        <v>221</v>
      </c>
      <c r="M14" s="72">
        <f>L14/((H14*G14*E14)/1000)</f>
        <v>0.22563656055554374</v>
      </c>
    </row>
    <row r="15" spans="2:13" s="8" customFormat="1" ht="30" customHeight="1" x14ac:dyDescent="0.25">
      <c r="B15" s="29"/>
      <c r="C15" s="73"/>
      <c r="D15" s="68" t="s">
        <v>49</v>
      </c>
      <c r="E15" s="71">
        <v>1000</v>
      </c>
      <c r="F15" s="71" t="s">
        <v>13</v>
      </c>
      <c r="G15" s="71">
        <v>52</v>
      </c>
      <c r="H15" s="68">
        <v>19.600000000000001</v>
      </c>
      <c r="I15" s="72">
        <f t="shared" ref="I15:I17" si="0">(E15*H15)/1000</f>
        <v>19.600000000000001</v>
      </c>
      <c r="J15" s="71">
        <v>21.2</v>
      </c>
      <c r="K15" s="71">
        <v>23</v>
      </c>
      <c r="L15" s="72">
        <v>230</v>
      </c>
      <c r="M15" s="72">
        <f t="shared" ref="M15:M17" si="1">L15/((H15*G15*E15)/1000)</f>
        <v>0.22566718995290422</v>
      </c>
    </row>
    <row r="16" spans="2:13" s="8" customFormat="1" ht="30" customHeight="1" x14ac:dyDescent="0.25">
      <c r="B16" s="29"/>
      <c r="C16" s="73"/>
      <c r="D16" s="68" t="s">
        <v>50</v>
      </c>
      <c r="E16" s="71">
        <v>961</v>
      </c>
      <c r="F16" s="71" t="s">
        <v>13</v>
      </c>
      <c r="G16" s="71">
        <v>52</v>
      </c>
      <c r="H16" s="68">
        <v>19.600000000000001</v>
      </c>
      <c r="I16" s="72">
        <f t="shared" si="0"/>
        <v>18.835600000000003</v>
      </c>
      <c r="J16" s="71">
        <v>20.7</v>
      </c>
      <c r="K16" s="71">
        <v>22.1</v>
      </c>
      <c r="L16" s="72">
        <v>221</v>
      </c>
      <c r="M16" s="72">
        <f t="shared" si="1"/>
        <v>0.22563656055554374</v>
      </c>
    </row>
    <row r="17" spans="2:13" s="8" customFormat="1" ht="30" customHeight="1" x14ac:dyDescent="0.25">
      <c r="B17" s="29"/>
      <c r="C17" s="73"/>
      <c r="D17" s="68" t="s">
        <v>51</v>
      </c>
      <c r="E17" s="71">
        <v>1000</v>
      </c>
      <c r="F17" s="74" t="s">
        <v>45</v>
      </c>
      <c r="G17" s="71">
        <v>53</v>
      </c>
      <c r="H17" s="68">
        <v>19.600000000000001</v>
      </c>
      <c r="I17" s="72">
        <f t="shared" si="0"/>
        <v>19.600000000000001</v>
      </c>
      <c r="J17" s="71">
        <v>21.2</v>
      </c>
      <c r="K17" s="71">
        <v>23</v>
      </c>
      <c r="L17" s="72">
        <v>230</v>
      </c>
      <c r="M17" s="72">
        <f t="shared" si="1"/>
        <v>0.22140931844435885</v>
      </c>
    </row>
    <row r="18" spans="2:13" s="8" customFormat="1" ht="51.75" customHeight="1" x14ac:dyDescent="0.25">
      <c r="B18" s="30"/>
      <c r="C18" s="75"/>
      <c r="D18" s="68" t="s">
        <v>52</v>
      </c>
      <c r="E18" s="71"/>
      <c r="F18" s="74"/>
      <c r="G18" s="71"/>
      <c r="H18" s="68"/>
      <c r="I18" s="71"/>
      <c r="J18" s="71"/>
      <c r="K18" s="71"/>
      <c r="L18" s="72"/>
      <c r="M18" s="72"/>
    </row>
    <row r="19" spans="2:13" ht="18.75" x14ac:dyDescent="0.3">
      <c r="B19" s="1"/>
      <c r="C19" s="76"/>
      <c r="D19" s="76" t="s">
        <v>38</v>
      </c>
      <c r="E19" s="76">
        <f>SUM(E14:E18)</f>
        <v>3922</v>
      </c>
      <c r="F19" s="76"/>
      <c r="G19" s="76"/>
      <c r="H19" s="76">
        <f>SUM(H14:H18)</f>
        <v>78.400000000000006</v>
      </c>
      <c r="I19" s="77">
        <f>SUM(I14:I18)</f>
        <v>76.871200000000016</v>
      </c>
      <c r="J19" s="76">
        <f>SUM(J14:J18)</f>
        <v>83.8</v>
      </c>
      <c r="K19" s="76">
        <f>SUM(K14:K18)</f>
        <v>90.2</v>
      </c>
      <c r="L19" s="77">
        <f>SUM(L14:L18)</f>
        <v>902</v>
      </c>
      <c r="M19" s="72">
        <f>(SUM(M14:M18))/4</f>
        <v>0.22458740737708763</v>
      </c>
    </row>
    <row r="20" spans="2:13" ht="18.75" x14ac:dyDescent="0.3"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</row>
    <row r="21" spans="2:13" ht="18.75" x14ac:dyDescent="0.3">
      <c r="C21" s="59"/>
      <c r="D21" s="58" t="s">
        <v>46</v>
      </c>
      <c r="E21" s="58"/>
      <c r="F21" s="58"/>
      <c r="G21" s="58"/>
      <c r="H21" s="58"/>
      <c r="I21" s="58"/>
      <c r="J21" s="58"/>
      <c r="K21" s="58"/>
      <c r="L21" s="58"/>
      <c r="M21" s="59"/>
    </row>
    <row r="22" spans="2:13" ht="18.75" x14ac:dyDescent="0.3"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</row>
  </sheetData>
  <mergeCells count="19">
    <mergeCell ref="M12:M13"/>
    <mergeCell ref="K2:M3"/>
    <mergeCell ref="K5:M5"/>
    <mergeCell ref="K6:M6"/>
    <mergeCell ref="C8:L8"/>
    <mergeCell ref="C9:L9"/>
    <mergeCell ref="C12:C13"/>
    <mergeCell ref="D12:D13"/>
    <mergeCell ref="E12:E13"/>
    <mergeCell ref="F12:G12"/>
    <mergeCell ref="D21:L21"/>
    <mergeCell ref="B14:B18"/>
    <mergeCell ref="C14:C18"/>
    <mergeCell ref="H12:H13"/>
    <mergeCell ref="I12:I13"/>
    <mergeCell ref="J12:J13"/>
    <mergeCell ref="K12:K13"/>
    <mergeCell ref="L12:L13"/>
    <mergeCell ref="B12:B13"/>
  </mergeCells>
  <pageMargins left="0.7" right="0.7" top="0.75" bottom="0.75" header="0.3" footer="0.3"/>
  <pageSetup paperSize="9" scale="84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6"/>
  <sheetViews>
    <sheetView view="pageBreakPreview" zoomScale="60" zoomScaleNormal="100" workbookViewId="0">
      <selection activeCell="I41" sqref="I41"/>
    </sheetView>
  </sheetViews>
  <sheetFormatPr defaultRowHeight="15" x14ac:dyDescent="0.25"/>
  <cols>
    <col min="1" max="1" width="3.7109375" customWidth="1"/>
    <col min="2" max="2" width="6.5703125" customWidth="1"/>
    <col min="4" max="4" width="25.7109375" customWidth="1"/>
    <col min="5" max="5" width="7.7109375" customWidth="1"/>
    <col min="6" max="6" width="15.5703125" customWidth="1"/>
    <col min="7" max="7" width="13.140625" customWidth="1"/>
    <col min="9" max="9" width="11" customWidth="1"/>
    <col min="10" max="10" width="11.5703125" customWidth="1"/>
    <col min="11" max="11" width="12.85546875" customWidth="1"/>
    <col min="12" max="12" width="15.7109375" customWidth="1"/>
    <col min="13" max="13" width="13.85546875" customWidth="1"/>
  </cols>
  <sheetData>
    <row r="2" spans="2:13" x14ac:dyDescent="0.25">
      <c r="K2" s="27" t="s">
        <v>39</v>
      </c>
      <c r="L2" s="27"/>
      <c r="M2" s="27"/>
    </row>
    <row r="3" spans="2:13" x14ac:dyDescent="0.25">
      <c r="K3" s="27"/>
      <c r="L3" s="27"/>
      <c r="M3" s="27"/>
    </row>
    <row r="4" spans="2:13" x14ac:dyDescent="0.25">
      <c r="K4" t="s">
        <v>40</v>
      </c>
    </row>
    <row r="5" spans="2:13" x14ac:dyDescent="0.25">
      <c r="K5" s="27" t="s">
        <v>41</v>
      </c>
      <c r="L5" s="27"/>
      <c r="M5" s="27"/>
    </row>
    <row r="6" spans="2:13" x14ac:dyDescent="0.25">
      <c r="K6" s="27" t="s">
        <v>42</v>
      </c>
      <c r="L6" s="27"/>
      <c r="M6" s="27"/>
    </row>
    <row r="8" spans="2:13" x14ac:dyDescent="0.25">
      <c r="C8" s="27" t="s">
        <v>43</v>
      </c>
      <c r="D8" s="27"/>
      <c r="E8" s="27"/>
      <c r="F8" s="27"/>
      <c r="G8" s="27"/>
      <c r="H8" s="27"/>
      <c r="I8" s="27"/>
      <c r="J8" s="27"/>
      <c r="K8" s="27"/>
      <c r="L8" s="27"/>
    </row>
    <row r="9" spans="2:13" ht="36.75" customHeight="1" x14ac:dyDescent="0.25">
      <c r="C9" s="26" t="s">
        <v>44</v>
      </c>
      <c r="D9" s="26"/>
      <c r="E9" s="26"/>
      <c r="F9" s="26"/>
      <c r="G9" s="26"/>
      <c r="H9" s="26"/>
      <c r="I9" s="26"/>
      <c r="J9" s="26"/>
      <c r="K9" s="26"/>
      <c r="L9" s="26"/>
    </row>
    <row r="12" spans="2:13" ht="26.25" customHeight="1" x14ac:dyDescent="0.25">
      <c r="B12" s="33" t="s">
        <v>0</v>
      </c>
      <c r="C12" s="35" t="s">
        <v>1</v>
      </c>
      <c r="D12" s="33" t="s">
        <v>2</v>
      </c>
      <c r="E12" s="35" t="s">
        <v>3</v>
      </c>
      <c r="F12" s="39" t="s">
        <v>4</v>
      </c>
      <c r="G12" s="40"/>
      <c r="H12" s="35" t="s">
        <v>7</v>
      </c>
      <c r="I12" s="33" t="s">
        <v>8</v>
      </c>
      <c r="J12" s="33" t="s">
        <v>9</v>
      </c>
      <c r="K12" s="33" t="s">
        <v>10</v>
      </c>
      <c r="L12" s="33" t="s">
        <v>11</v>
      </c>
      <c r="M12" s="37" t="s">
        <v>12</v>
      </c>
    </row>
    <row r="13" spans="2:13" ht="38.25" x14ac:dyDescent="0.25">
      <c r="B13" s="34"/>
      <c r="C13" s="36"/>
      <c r="D13" s="34"/>
      <c r="E13" s="36"/>
      <c r="F13" s="3" t="s">
        <v>5</v>
      </c>
      <c r="G13" s="3" t="s">
        <v>6</v>
      </c>
      <c r="H13" s="36"/>
      <c r="I13" s="34"/>
      <c r="J13" s="34"/>
      <c r="K13" s="34"/>
      <c r="L13" s="34"/>
      <c r="M13" s="38"/>
    </row>
    <row r="14" spans="2:13" s="8" customFormat="1" ht="30" customHeight="1" x14ac:dyDescent="0.25">
      <c r="B14" s="6">
        <v>1</v>
      </c>
      <c r="C14" s="7" t="s">
        <v>14</v>
      </c>
      <c r="D14" s="4" t="s">
        <v>16</v>
      </c>
      <c r="E14" s="6">
        <v>312</v>
      </c>
      <c r="F14" s="6" t="s">
        <v>13</v>
      </c>
      <c r="G14" s="6">
        <v>19</v>
      </c>
      <c r="H14" s="2">
        <v>31</v>
      </c>
      <c r="I14" s="6">
        <v>9.6999999999999993</v>
      </c>
      <c r="J14" s="6">
        <v>10.1</v>
      </c>
      <c r="K14" s="6">
        <v>1.3</v>
      </c>
      <c r="L14" s="10">
        <f>(H14*70%)*K14</f>
        <v>28.21</v>
      </c>
      <c r="M14" s="10">
        <f>L14/((H14*G14*E14)/1000)</f>
        <v>0.15350877192982457</v>
      </c>
    </row>
    <row r="15" spans="2:13" s="8" customFormat="1" ht="30" customHeight="1" x14ac:dyDescent="0.25">
      <c r="B15" s="6">
        <v>2</v>
      </c>
      <c r="C15" s="7" t="s">
        <v>14</v>
      </c>
      <c r="D15" s="5" t="s">
        <v>17</v>
      </c>
      <c r="E15" s="6">
        <v>208</v>
      </c>
      <c r="F15" s="6" t="s">
        <v>13</v>
      </c>
      <c r="G15" s="6">
        <v>19</v>
      </c>
      <c r="H15" s="2">
        <v>38.200000000000003</v>
      </c>
      <c r="I15" s="6">
        <v>7.9</v>
      </c>
      <c r="J15" s="6">
        <v>8.3000000000000007</v>
      </c>
      <c r="K15" s="6">
        <v>1</v>
      </c>
      <c r="L15" s="10">
        <f t="shared" ref="L15:L33" si="0">(H15*70%)*K15</f>
        <v>26.740000000000002</v>
      </c>
      <c r="M15" s="10">
        <f t="shared" ref="M15:M32" si="1">L15/((H15*G15*E15)/1000)</f>
        <v>0.17712550607287447</v>
      </c>
    </row>
    <row r="16" spans="2:13" s="8" customFormat="1" ht="30" customHeight="1" x14ac:dyDescent="0.25">
      <c r="B16" s="6">
        <v>3</v>
      </c>
      <c r="C16" s="7" t="s">
        <v>14</v>
      </c>
      <c r="D16" s="4" t="s">
        <v>18</v>
      </c>
      <c r="E16" s="6">
        <v>104</v>
      </c>
      <c r="F16" s="6" t="s">
        <v>13</v>
      </c>
      <c r="G16" s="6">
        <v>19</v>
      </c>
      <c r="H16" s="2">
        <v>36</v>
      </c>
      <c r="I16" s="6">
        <v>3.8</v>
      </c>
      <c r="J16" s="6">
        <v>3.9</v>
      </c>
      <c r="K16" s="6">
        <v>0.3</v>
      </c>
      <c r="L16" s="10">
        <f t="shared" si="0"/>
        <v>7.56</v>
      </c>
      <c r="M16" s="10">
        <f t="shared" si="1"/>
        <v>0.1062753036437247</v>
      </c>
    </row>
    <row r="17" spans="2:13" s="8" customFormat="1" ht="30" customHeight="1" x14ac:dyDescent="0.25">
      <c r="B17" s="6">
        <v>4</v>
      </c>
      <c r="C17" s="7">
        <v>487</v>
      </c>
      <c r="D17" s="2" t="s">
        <v>19</v>
      </c>
      <c r="E17" s="6">
        <v>520</v>
      </c>
      <c r="F17" s="9" t="s">
        <v>45</v>
      </c>
      <c r="G17" s="6">
        <v>17</v>
      </c>
      <c r="H17" s="2">
        <v>26.6</v>
      </c>
      <c r="I17" s="6">
        <v>13.8</v>
      </c>
      <c r="J17" s="6">
        <v>14.4</v>
      </c>
      <c r="K17" s="6">
        <v>2</v>
      </c>
      <c r="L17" s="10">
        <f t="shared" si="0"/>
        <v>37.24</v>
      </c>
      <c r="M17" s="10">
        <f t="shared" si="1"/>
        <v>0.15837104072398189</v>
      </c>
    </row>
    <row r="18" spans="2:13" s="8" customFormat="1" ht="51.75" customHeight="1" x14ac:dyDescent="0.25">
      <c r="B18" s="6">
        <v>5</v>
      </c>
      <c r="C18" s="7">
        <v>487</v>
      </c>
      <c r="D18" s="2" t="s">
        <v>20</v>
      </c>
      <c r="E18" s="6">
        <v>104</v>
      </c>
      <c r="F18" s="9" t="s">
        <v>45</v>
      </c>
      <c r="G18" s="6">
        <v>17</v>
      </c>
      <c r="H18" s="2">
        <v>28.2</v>
      </c>
      <c r="I18" s="6">
        <v>2.9</v>
      </c>
      <c r="J18" s="6">
        <v>3</v>
      </c>
      <c r="K18" s="6">
        <v>1.1000000000000001</v>
      </c>
      <c r="L18" s="10">
        <f t="shared" si="0"/>
        <v>21.713999999999999</v>
      </c>
      <c r="M18" s="10">
        <f t="shared" si="1"/>
        <v>0.43552036199095023</v>
      </c>
    </row>
    <row r="19" spans="2:13" s="8" customFormat="1" ht="45.75" customHeight="1" x14ac:dyDescent="0.25">
      <c r="B19" s="6">
        <v>6</v>
      </c>
      <c r="C19" s="7">
        <v>490</v>
      </c>
      <c r="D19" s="2" t="s">
        <v>21</v>
      </c>
      <c r="E19" s="6">
        <v>312</v>
      </c>
      <c r="F19" s="6" t="s">
        <v>13</v>
      </c>
      <c r="G19" s="6">
        <v>19</v>
      </c>
      <c r="H19" s="2">
        <v>23.1</v>
      </c>
      <c r="I19" s="6">
        <v>7.2</v>
      </c>
      <c r="J19" s="6">
        <v>7.5</v>
      </c>
      <c r="K19" s="6">
        <v>0.4</v>
      </c>
      <c r="L19" s="10">
        <f t="shared" si="0"/>
        <v>6.4680000000000009</v>
      </c>
      <c r="M19" s="10">
        <v>0.1</v>
      </c>
    </row>
    <row r="20" spans="2:13" s="8" customFormat="1" ht="30" customHeight="1" x14ac:dyDescent="0.25">
      <c r="B20" s="6">
        <v>7</v>
      </c>
      <c r="C20" s="7">
        <v>490</v>
      </c>
      <c r="D20" s="2" t="s">
        <v>22</v>
      </c>
      <c r="E20" s="6">
        <v>312</v>
      </c>
      <c r="F20" s="6" t="s">
        <v>13</v>
      </c>
      <c r="G20" s="6">
        <v>19</v>
      </c>
      <c r="H20" s="2">
        <v>16.2</v>
      </c>
      <c r="I20" s="6">
        <v>5.0999999999999996</v>
      </c>
      <c r="J20" s="6">
        <v>5.3</v>
      </c>
      <c r="K20" s="6">
        <v>0.2</v>
      </c>
      <c r="L20" s="10">
        <f t="shared" si="0"/>
        <v>2.2679999999999998</v>
      </c>
      <c r="M20" s="10">
        <v>0.1</v>
      </c>
    </row>
    <row r="21" spans="2:13" s="8" customFormat="1" ht="30" customHeight="1" x14ac:dyDescent="0.25">
      <c r="B21" s="6">
        <v>8</v>
      </c>
      <c r="C21" s="7">
        <v>263</v>
      </c>
      <c r="D21" s="2" t="s">
        <v>23</v>
      </c>
      <c r="E21" s="6">
        <v>156</v>
      </c>
      <c r="F21" s="6" t="s">
        <v>13</v>
      </c>
      <c r="G21" s="6">
        <v>19</v>
      </c>
      <c r="H21" s="2">
        <v>69.8</v>
      </c>
      <c r="I21" s="6">
        <v>10.9</v>
      </c>
      <c r="J21" s="6">
        <v>11.3</v>
      </c>
      <c r="K21" s="6">
        <v>1.5</v>
      </c>
      <c r="L21" s="10">
        <f t="shared" si="0"/>
        <v>73.289999999999992</v>
      </c>
      <c r="M21" s="10">
        <f t="shared" si="1"/>
        <v>0.35425101214574894</v>
      </c>
    </row>
    <row r="22" spans="2:13" s="8" customFormat="1" ht="30" customHeight="1" x14ac:dyDescent="0.25">
      <c r="B22" s="6">
        <v>9</v>
      </c>
      <c r="C22" s="7">
        <v>263</v>
      </c>
      <c r="D22" s="2" t="s">
        <v>24</v>
      </c>
      <c r="E22" s="6">
        <v>156</v>
      </c>
      <c r="F22" s="6" t="s">
        <v>13</v>
      </c>
      <c r="G22" s="6">
        <v>19</v>
      </c>
      <c r="H22" s="2">
        <v>41</v>
      </c>
      <c r="I22" s="6">
        <v>6.4</v>
      </c>
      <c r="J22" s="6">
        <v>6.7</v>
      </c>
      <c r="K22" s="6">
        <v>0.6</v>
      </c>
      <c r="L22" s="10">
        <f t="shared" si="0"/>
        <v>17.22</v>
      </c>
      <c r="M22" s="10">
        <f t="shared" si="1"/>
        <v>0.14170040485829957</v>
      </c>
    </row>
    <row r="23" spans="2:13" s="8" customFormat="1" ht="45" customHeight="1" x14ac:dyDescent="0.25">
      <c r="B23" s="6">
        <v>10</v>
      </c>
      <c r="C23" s="7" t="s">
        <v>25</v>
      </c>
      <c r="D23" s="2" t="s">
        <v>27</v>
      </c>
      <c r="E23" s="6">
        <v>52</v>
      </c>
      <c r="F23" s="6" t="s">
        <v>13</v>
      </c>
      <c r="G23" s="6">
        <v>19</v>
      </c>
      <c r="H23" s="2">
        <v>51</v>
      </c>
      <c r="I23" s="6">
        <v>2.7</v>
      </c>
      <c r="J23" s="6">
        <v>2.8</v>
      </c>
      <c r="K23" s="6">
        <v>0.1</v>
      </c>
      <c r="L23" s="10">
        <f t="shared" si="0"/>
        <v>3.57</v>
      </c>
      <c r="M23" s="10">
        <f t="shared" si="1"/>
        <v>7.08502024291498E-2</v>
      </c>
    </row>
    <row r="24" spans="2:13" s="8" customFormat="1" ht="30" customHeight="1" x14ac:dyDescent="0.25">
      <c r="B24" s="6">
        <v>11</v>
      </c>
      <c r="C24" s="7" t="s">
        <v>25</v>
      </c>
      <c r="D24" s="2" t="s">
        <v>28</v>
      </c>
      <c r="E24" s="6">
        <v>52</v>
      </c>
      <c r="F24" s="6" t="s">
        <v>13</v>
      </c>
      <c r="G24" s="6">
        <v>19</v>
      </c>
      <c r="H24" s="2">
        <v>26.8</v>
      </c>
      <c r="I24" s="6">
        <v>1.4</v>
      </c>
      <c r="J24" s="6">
        <v>1.5</v>
      </c>
      <c r="K24" s="6">
        <v>0.1</v>
      </c>
      <c r="L24" s="10">
        <f t="shared" si="0"/>
        <v>1.8759999999999999</v>
      </c>
      <c r="M24" s="10">
        <f t="shared" si="1"/>
        <v>7.08502024291498E-2</v>
      </c>
    </row>
    <row r="25" spans="2:13" s="8" customFormat="1" ht="41.25" customHeight="1" x14ac:dyDescent="0.25">
      <c r="B25" s="6">
        <v>12</v>
      </c>
      <c r="C25" s="7" t="s">
        <v>26</v>
      </c>
      <c r="D25" s="2" t="s">
        <v>29</v>
      </c>
      <c r="E25" s="6">
        <v>52</v>
      </c>
      <c r="F25" s="6" t="s">
        <v>13</v>
      </c>
      <c r="G25" s="6">
        <v>19</v>
      </c>
      <c r="H25" s="2">
        <v>48.3</v>
      </c>
      <c r="I25" s="6">
        <v>2.5</v>
      </c>
      <c r="J25" s="6">
        <v>2.6</v>
      </c>
      <c r="K25" s="6">
        <v>0.1</v>
      </c>
      <c r="L25" s="10">
        <f t="shared" si="0"/>
        <v>3.3809999999999998</v>
      </c>
      <c r="M25" s="10">
        <f t="shared" si="1"/>
        <v>7.08502024291498E-2</v>
      </c>
    </row>
    <row r="26" spans="2:13" s="8" customFormat="1" ht="30" customHeight="1" x14ac:dyDescent="0.25">
      <c r="B26" s="6">
        <v>13</v>
      </c>
      <c r="C26" s="7">
        <v>5</v>
      </c>
      <c r="D26" s="2" t="s">
        <v>30</v>
      </c>
      <c r="E26" s="6">
        <v>52</v>
      </c>
      <c r="F26" s="6" t="s">
        <v>13</v>
      </c>
      <c r="G26" s="6">
        <v>19</v>
      </c>
      <c r="H26" s="2">
        <v>29.5</v>
      </c>
      <c r="I26" s="6">
        <v>1.5</v>
      </c>
      <c r="J26" s="6">
        <v>1.6</v>
      </c>
      <c r="K26" s="6">
        <v>0.1</v>
      </c>
      <c r="L26" s="10">
        <f t="shared" si="0"/>
        <v>2.0649999999999999</v>
      </c>
      <c r="M26" s="10">
        <f t="shared" si="1"/>
        <v>7.08502024291498E-2</v>
      </c>
    </row>
    <row r="27" spans="2:13" s="8" customFormat="1" ht="42.75" customHeight="1" x14ac:dyDescent="0.25">
      <c r="B27" s="6">
        <v>14</v>
      </c>
      <c r="C27" s="7">
        <v>370</v>
      </c>
      <c r="D27" s="2" t="s">
        <v>31</v>
      </c>
      <c r="E27" s="6">
        <v>104</v>
      </c>
      <c r="F27" s="6" t="s">
        <v>13</v>
      </c>
      <c r="G27" s="6">
        <v>19</v>
      </c>
      <c r="H27" s="2">
        <v>56.1</v>
      </c>
      <c r="I27" s="6">
        <v>5.8</v>
      </c>
      <c r="J27" s="6">
        <v>6.1</v>
      </c>
      <c r="K27" s="6">
        <v>1.1000000000000001</v>
      </c>
      <c r="L27" s="10">
        <f t="shared" si="0"/>
        <v>43.196999999999996</v>
      </c>
      <c r="M27" s="10">
        <f t="shared" si="1"/>
        <v>0.38967611336032387</v>
      </c>
    </row>
    <row r="28" spans="2:13" s="8" customFormat="1" ht="30" customHeight="1" x14ac:dyDescent="0.25">
      <c r="B28" s="6">
        <v>15</v>
      </c>
      <c r="C28" s="7">
        <v>370</v>
      </c>
      <c r="D28" s="2" t="s">
        <v>32</v>
      </c>
      <c r="E28" s="6">
        <v>104</v>
      </c>
      <c r="F28" s="6" t="s">
        <v>13</v>
      </c>
      <c r="G28" s="6">
        <v>19</v>
      </c>
      <c r="H28" s="2">
        <v>29.5</v>
      </c>
      <c r="I28" s="6">
        <v>3.1</v>
      </c>
      <c r="J28" s="6">
        <v>3.2</v>
      </c>
      <c r="K28" s="6">
        <v>0.4</v>
      </c>
      <c r="L28" s="10">
        <f t="shared" si="0"/>
        <v>8.26</v>
      </c>
      <c r="M28" s="10">
        <f t="shared" si="1"/>
        <v>0.1417004048582996</v>
      </c>
    </row>
    <row r="29" spans="2:13" s="8" customFormat="1" ht="45" customHeight="1" x14ac:dyDescent="0.25">
      <c r="B29" s="6">
        <v>16</v>
      </c>
      <c r="C29" s="7">
        <v>109</v>
      </c>
      <c r="D29" s="2" t="s">
        <v>33</v>
      </c>
      <c r="E29" s="6">
        <v>208</v>
      </c>
      <c r="F29" s="9" t="s">
        <v>45</v>
      </c>
      <c r="G29" s="6">
        <v>17</v>
      </c>
      <c r="H29" s="2">
        <v>41.5</v>
      </c>
      <c r="I29" s="6">
        <v>8.6</v>
      </c>
      <c r="J29" s="6">
        <v>9</v>
      </c>
      <c r="K29" s="6">
        <v>1.1000000000000001</v>
      </c>
      <c r="L29" s="10">
        <f t="shared" si="0"/>
        <v>31.954999999999998</v>
      </c>
      <c r="M29" s="10">
        <f t="shared" si="1"/>
        <v>0.21776018099547509</v>
      </c>
    </row>
    <row r="30" spans="2:13" s="8" customFormat="1" ht="30" customHeight="1" x14ac:dyDescent="0.25">
      <c r="B30" s="6">
        <v>17</v>
      </c>
      <c r="C30" s="7">
        <v>109</v>
      </c>
      <c r="D30" s="2" t="s">
        <v>34</v>
      </c>
      <c r="E30" s="6">
        <v>208</v>
      </c>
      <c r="F30" s="9" t="s">
        <v>45</v>
      </c>
      <c r="G30" s="6">
        <v>17</v>
      </c>
      <c r="H30" s="2">
        <v>29.5</v>
      </c>
      <c r="I30" s="6">
        <v>6.1</v>
      </c>
      <c r="J30" s="6">
        <v>6.4</v>
      </c>
      <c r="K30" s="6">
        <v>0.5</v>
      </c>
      <c r="L30" s="10">
        <f t="shared" si="0"/>
        <v>10.324999999999999</v>
      </c>
      <c r="M30" s="10">
        <f t="shared" si="1"/>
        <v>9.8981900452488683E-2</v>
      </c>
    </row>
    <row r="31" spans="2:13" s="8" customFormat="1" ht="45" customHeight="1" x14ac:dyDescent="0.25">
      <c r="B31" s="6">
        <v>18</v>
      </c>
      <c r="C31" s="2" t="s">
        <v>15</v>
      </c>
      <c r="D31" s="2" t="s">
        <v>35</v>
      </c>
      <c r="E31" s="6">
        <v>52</v>
      </c>
      <c r="F31" s="6" t="s">
        <v>13</v>
      </c>
      <c r="G31" s="6">
        <v>19</v>
      </c>
      <c r="H31" s="2">
        <v>69.8</v>
      </c>
      <c r="I31" s="6">
        <v>3.6</v>
      </c>
      <c r="J31" s="6">
        <v>3.8</v>
      </c>
      <c r="K31" s="6">
        <v>0.1</v>
      </c>
      <c r="L31" s="10">
        <f t="shared" si="0"/>
        <v>4.8859999999999992</v>
      </c>
      <c r="M31" s="10">
        <f t="shared" si="1"/>
        <v>7.0850202429149786E-2</v>
      </c>
    </row>
    <row r="32" spans="2:13" s="8" customFormat="1" ht="49.5" customHeight="1" x14ac:dyDescent="0.25">
      <c r="B32" s="6">
        <v>19</v>
      </c>
      <c r="C32" s="7">
        <v>4</v>
      </c>
      <c r="D32" s="2" t="s">
        <v>36</v>
      </c>
      <c r="E32" s="6">
        <v>52</v>
      </c>
      <c r="F32" s="6" t="s">
        <v>13</v>
      </c>
      <c r="G32" s="6">
        <v>19</v>
      </c>
      <c r="H32" s="2">
        <v>57.7</v>
      </c>
      <c r="I32" s="6">
        <v>3</v>
      </c>
      <c r="J32" s="6">
        <v>3.1</v>
      </c>
      <c r="K32" s="6">
        <v>0.1</v>
      </c>
      <c r="L32" s="10">
        <f t="shared" si="0"/>
        <v>4.0390000000000006</v>
      </c>
      <c r="M32" s="10">
        <f t="shared" si="1"/>
        <v>7.0850202429149814E-2</v>
      </c>
    </row>
    <row r="33" spans="2:13" s="8" customFormat="1" ht="30" customHeight="1" x14ac:dyDescent="0.25">
      <c r="B33" s="6">
        <v>20</v>
      </c>
      <c r="C33" s="7">
        <v>118</v>
      </c>
      <c r="D33" s="2" t="s">
        <v>37</v>
      </c>
      <c r="E33" s="6">
        <v>208</v>
      </c>
      <c r="F33" s="9" t="s">
        <v>45</v>
      </c>
      <c r="G33" s="6">
        <v>17</v>
      </c>
      <c r="H33" s="2">
        <v>19.5</v>
      </c>
      <c r="I33" s="6">
        <v>4.0999999999999996</v>
      </c>
      <c r="J33" s="6">
        <v>4.2</v>
      </c>
      <c r="K33" s="6">
        <v>0.1</v>
      </c>
      <c r="L33" s="10">
        <f t="shared" si="0"/>
        <v>1.365</v>
      </c>
      <c r="M33" s="10">
        <v>0.1</v>
      </c>
    </row>
    <row r="34" spans="2:13" x14ac:dyDescent="0.25">
      <c r="B34" s="1"/>
      <c r="C34" s="1"/>
      <c r="D34" s="1" t="s">
        <v>38</v>
      </c>
      <c r="E34" s="1">
        <f>SUM(E14:E33)</f>
        <v>3328</v>
      </c>
      <c r="F34" s="1"/>
      <c r="G34" s="1"/>
      <c r="H34" s="1">
        <f>SUM(H14:H33)</f>
        <v>769.3</v>
      </c>
      <c r="I34" s="1">
        <f>SUM(I14:I33)</f>
        <v>110.09999999999998</v>
      </c>
      <c r="J34" s="1">
        <f t="shared" ref="J34:L34" si="2">SUM(J14:J33)</f>
        <v>114.79999999999998</v>
      </c>
      <c r="K34" s="1">
        <f t="shared" si="2"/>
        <v>12.199999999999998</v>
      </c>
      <c r="L34" s="11">
        <f t="shared" si="2"/>
        <v>335.62899999999996</v>
      </c>
      <c r="M34" s="10">
        <f>(SUM(M14:M33))/20</f>
        <v>0.15499861078034455</v>
      </c>
    </row>
    <row r="36" spans="2:13" x14ac:dyDescent="0.25">
      <c r="D36" s="27" t="s">
        <v>46</v>
      </c>
      <c r="E36" s="27"/>
      <c r="F36" s="27"/>
      <c r="G36" s="27"/>
      <c r="H36" s="27"/>
      <c r="I36" s="27"/>
      <c r="J36" s="27"/>
      <c r="K36" s="27"/>
      <c r="L36" s="27"/>
    </row>
  </sheetData>
  <mergeCells count="17">
    <mergeCell ref="M12:M13"/>
    <mergeCell ref="K2:M3"/>
    <mergeCell ref="K5:M5"/>
    <mergeCell ref="K6:M6"/>
    <mergeCell ref="C8:L8"/>
    <mergeCell ref="C9:L9"/>
    <mergeCell ref="H12:H13"/>
    <mergeCell ref="D36:L36"/>
    <mergeCell ref="B12:B13"/>
    <mergeCell ref="C12:C13"/>
    <mergeCell ref="D12:D13"/>
    <mergeCell ref="E12:E13"/>
    <mergeCell ref="F12:G12"/>
    <mergeCell ref="I12:I13"/>
    <mergeCell ref="J12:J13"/>
    <mergeCell ref="K12:K13"/>
    <mergeCell ref="L12:L13"/>
  </mergeCells>
  <pageMargins left="0.7" right="0.7" top="0.75" bottom="0.75" header="0.3" footer="0.3"/>
  <pageSetup paperSize="9" scale="4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город расписание</vt:lpstr>
      <vt:lpstr>внутримун. расписание</vt:lpstr>
      <vt:lpstr>город</vt:lpstr>
      <vt:lpstr>внутримун.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</dc:creator>
  <cp:lastModifiedBy>Инна</cp:lastModifiedBy>
  <dcterms:created xsi:type="dcterms:W3CDTF">2022-12-27T17:12:38Z</dcterms:created>
  <dcterms:modified xsi:type="dcterms:W3CDTF">2022-12-29T10:39:45Z</dcterms:modified>
</cp:coreProperties>
</file>